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\finanzas\"/>
    </mc:Choice>
  </mc:AlternateContent>
  <xr:revisionPtr revIDLastSave="0" documentId="13_ncr:1_{E8A032DE-5677-422C-9B8D-D9663E5A5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'!$A$1:$P$113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78" i="3" s="1"/>
  <c r="E14" i="3"/>
  <c r="E78" i="3" s="1"/>
  <c r="F14" i="3"/>
  <c r="G14" i="3"/>
  <c r="H14" i="3"/>
  <c r="I14" i="3"/>
  <c r="J14" i="3"/>
  <c r="K14" i="3"/>
  <c r="L14" i="3"/>
  <c r="M14" i="3"/>
  <c r="N14" i="3"/>
  <c r="O14" i="3"/>
  <c r="D30" i="3"/>
  <c r="E30" i="3"/>
  <c r="F30" i="3"/>
  <c r="G30" i="3"/>
  <c r="H30" i="3"/>
  <c r="I30" i="3"/>
  <c r="J30" i="3"/>
  <c r="K30" i="3"/>
  <c r="L30" i="3"/>
  <c r="M30" i="3"/>
  <c r="N30" i="3"/>
  <c r="O30" i="3"/>
  <c r="D20" i="3"/>
  <c r="E20" i="3"/>
  <c r="F20" i="3"/>
  <c r="G20" i="3"/>
  <c r="H20" i="3"/>
  <c r="I20" i="3"/>
  <c r="J20" i="3"/>
  <c r="K20" i="3"/>
  <c r="L20" i="3"/>
  <c r="M20" i="3"/>
  <c r="N20" i="3"/>
  <c r="O20" i="3"/>
  <c r="C20" i="3"/>
  <c r="C14" i="3"/>
  <c r="C78" i="3" s="1"/>
  <c r="P15" i="3"/>
  <c r="B14" i="3"/>
  <c r="B66" i="3"/>
  <c r="C66" i="3"/>
  <c r="B56" i="3"/>
  <c r="C56" i="3"/>
  <c r="B30" i="3"/>
  <c r="C30" i="3"/>
  <c r="B20" i="3"/>
  <c r="D66" i="3"/>
  <c r="D56" i="3"/>
  <c r="D48" i="3"/>
  <c r="C48" i="3"/>
  <c r="D40" i="3"/>
  <c r="C40" i="3"/>
  <c r="E56" i="3"/>
  <c r="G56" i="3"/>
  <c r="G48" i="3"/>
  <c r="B78" i="3" l="1"/>
  <c r="B93" i="3" s="1"/>
  <c r="E13" i="3"/>
  <c r="E93" i="3"/>
  <c r="C13" i="3"/>
  <c r="D13" i="3"/>
  <c r="D93" i="3"/>
  <c r="B13" i="3"/>
  <c r="F56" i="3"/>
  <c r="F48" i="3"/>
  <c r="F40" i="3"/>
  <c r="G40" i="3"/>
  <c r="H40" i="3"/>
  <c r="I40" i="3"/>
  <c r="J40" i="3"/>
  <c r="K40" i="3"/>
  <c r="L40" i="3"/>
  <c r="M40" i="3"/>
  <c r="N40" i="3"/>
  <c r="O40" i="3"/>
  <c r="H13" i="3" l="1"/>
  <c r="M78" i="3"/>
  <c r="I78" i="3"/>
  <c r="J78" i="3"/>
  <c r="H78" i="3"/>
  <c r="O78" i="3"/>
  <c r="I13" i="3"/>
  <c r="F66" i="3"/>
  <c r="F78" i="3" s="1"/>
  <c r="G66" i="3"/>
  <c r="G13" i="3" s="1"/>
  <c r="H66" i="3"/>
  <c r="I66" i="3"/>
  <c r="J66" i="3"/>
  <c r="J13" i="3" s="1"/>
  <c r="K66" i="3"/>
  <c r="K13" i="3" s="1"/>
  <c r="L66" i="3"/>
  <c r="M66" i="3"/>
  <c r="M13" i="3" s="1"/>
  <c r="N66" i="3"/>
  <c r="N13" i="3" s="1"/>
  <c r="O66" i="3"/>
  <c r="O13" i="3" s="1"/>
  <c r="N78" i="3" l="1"/>
  <c r="F13" i="3"/>
  <c r="G78" i="3"/>
  <c r="L78" i="3"/>
  <c r="L13" i="3"/>
  <c r="K78" i="3"/>
  <c r="F93" i="3"/>
  <c r="G93" i="3"/>
  <c r="P66" i="3"/>
  <c r="P68" i="3" l="1"/>
  <c r="P69" i="3"/>
  <c r="P70" i="3"/>
  <c r="P67" i="3"/>
  <c r="P58" i="3"/>
  <c r="P59" i="3"/>
  <c r="P60" i="3"/>
  <c r="P61" i="3"/>
  <c r="P62" i="3"/>
  <c r="P63" i="3"/>
  <c r="P64" i="3"/>
  <c r="P65" i="3"/>
  <c r="P57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32" i="3"/>
  <c r="P33" i="3"/>
  <c r="P34" i="3"/>
  <c r="P35" i="3"/>
  <c r="P36" i="3"/>
  <c r="P37" i="3"/>
  <c r="P38" i="3"/>
  <c r="P39" i="3"/>
  <c r="P31" i="3"/>
  <c r="P21" i="3"/>
  <c r="P22" i="3"/>
  <c r="P23" i="3"/>
  <c r="P24" i="3"/>
  <c r="P25" i="3"/>
  <c r="P26" i="3"/>
  <c r="P27" i="3"/>
  <c r="P28" i="3"/>
  <c r="P29" i="3"/>
  <c r="P16" i="3"/>
  <c r="P17" i="3"/>
  <c r="P18" i="3"/>
  <c r="P19" i="3"/>
  <c r="P7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14" i="3" l="1"/>
  <c r="P20" i="3"/>
  <c r="P30" i="3"/>
  <c r="C93" i="3"/>
  <c r="P48" i="3"/>
  <c r="P56" i="3"/>
  <c r="P40" i="3"/>
  <c r="P13" i="3" l="1"/>
  <c r="P78" i="3"/>
  <c r="P93" i="3"/>
</calcChain>
</file>

<file path=xl/sharedStrings.xml><?xml version="1.0" encoding="utf-8"?>
<sst xmlns="http://schemas.openxmlformats.org/spreadsheetml/2006/main" count="118" uniqueCount="118">
  <si>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</si>
  <si>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</si>
  <si>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</si>
  <si>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</si>
  <si>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</si>
  <si>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</si>
  <si>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</si>
  <si>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</si>
  <si>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</si>
  <si>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</si>
  <si>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</si>
  <si>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</si>
  <si>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</si>
  <si>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</si>
  <si>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</si>
  <si>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</si>
  <si>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</si>
  <si>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</si>
  <si>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</si>
  <si>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</si>
  <si>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</si>
  <si>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</si>
  <si>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</si>
  <si>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</si>
  <si>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</si>
  <si>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</si>
  <si>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</si>
  <si>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</si>
  <si>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</si>
  <si>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</si>
  <si>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</si>
  <si>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</si>
  <si>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</si>
  <si>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</si>
  <si>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</si>
  <si>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</si>
  <si>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</si>
  <si>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</si>
  <si>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</si>
  <si>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</si>
  <si>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</si>
  <si>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</si>
  <si>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</si>
  <si>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</si>
  <si>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</si>
  <si>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</si>
  <si>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</si>
  <si>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</si>
  <si>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</si>
  <si>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</si>
  <si>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</si>
  <si>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</si>
  <si>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</si>
  <si>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</si>
  <si>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</si>
  <si>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</si>
  <si>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</si>
  <si>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</si>
  <si>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</si>
  <si>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</si>
  <si>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</si>
  <si>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</si>
  <si>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</si>
  <si>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</si>
  <si>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</si>
  <si>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</si>
  <si>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</si>
  <si>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</si>
  <si>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</si>
  <si>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</si>
  <si>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</si>
  <si>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</si>
  <si>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</si>
  <si>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</si>
  <si>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</si>
  <si>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</si>
  <si>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</si>
  <si>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</si>
  <si>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</si>
  <si>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</si>
  <si>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</si>
  <si>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</si>
  <si>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</si>
  <si>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</si>
  <si>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</si>
  <si>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</si>
  <si>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</si>
  <si>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</si>
  <si>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</si>
  <si>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</si>
  <si>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c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</si>
  <si>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</si>
  <si>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</si>
  <si>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</si>
  <si>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</si>
  <si>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</si>
  <si>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</si>
  <si>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</si>
  <si>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</si>
  <si>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</si>
  <si>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</si>
  <si>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</si>
  <si>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</si>
  <si>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</si>
  <si>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</si>
  <si>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</si>
  <si>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</si>
  <si>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</si>
  <si>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</si>
  <si>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>Administrador General</t>
  </si>
  <si>
    <t>Directora  Financiera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</si>
  <si>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</si>
  <si>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</si>
  <si>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</si>
  <si>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</si>
  <si>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_________________________________</t>
  </si>
  <si>
    <t xml:space="preserve">        ______________________________</t>
  </si>
  <si>
    <t>Mes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</si>
</sst>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$-540A]* #,##0.00_);_([$$-540A]* \(#,##0.00\);_([$$-54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5" fontId="0" fillId="0" borderId="0" xfId="0" applyNumberFormat="1"/>
    <xf numFmtId="0" fontId="1" fillId="0" borderId="0" xfId="0" applyFont="1" applyAlignment="1">
      <alignment horizontal="left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left"/>
    </xf>
    <xf numFmtId="43" fontId="0" fillId="0" borderId="0" xfId="0" applyNumberFormat="1" applyAlignment="1">
      <alignment horizontal="left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165653</xdr:colOff>
      <xdr:row>3</xdr:row>
      <xdr:rowOff>19583</xdr:rowOff>
    </xdr:from>
    <xdr:to>
      <xdr:col>0</xdr:col>
      <xdr:colOff>1275892</xdr:colOff>
      <xdr:row>7</xdr:row>
      <xdr:rowOff>170181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3" y="591083"/>
          <a:ext cx="1110239" cy="9792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473869</xdr:colOff>
      <xdr:row>4</xdr:row>
      <xdr:rowOff>342900</xdr:rowOff>
    </xdr:from>
    <xdr:to>
      <xdr:col>9</xdr:col>
      <xdr:colOff>707137</xdr:colOff>
      <xdr:row>7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6752" y="1074420"/>
          <a:ext cx="1374439" cy="68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4204209</xdr:colOff>
      <xdr:row>0</xdr:row>
      <xdr:rowOff>96012</xdr:rowOff>
    </xdr:from>
    <xdr:to>
      <xdr:col>1</xdr:col>
      <xdr:colOff>594361</xdr:colOff>
      <xdr:row>4</xdr:row>
      <xdr:rowOff>42263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4204209" y="96012"/>
          <a:ext cx="680212" cy="677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showGridLines="0" tabSelected="1" zoomScaleNormal="100" workbookViewId="0">
      <selection activeCell="P14" sqref="P14"/>
    </sheetView>
  </sheetViews>
  <sheetFormatPr defaultColWidth="9.140625" defaultRowHeight="15" x14ac:dyDescent="0.25"/>
  <cols>
    <col min="1" max="1" width="62.5703125" customWidth="1"/>
    <col min="2" max="2" width="19.7109375" style="4" customWidth="1"/>
    <col min="3" max="3" width="14.85546875" style="4" bestFit="1" customWidth="1"/>
    <col min="4" max="4" width="18.85546875" style="4" customWidth="1"/>
    <col min="5" max="5" width="14.85546875" style="4" hidden="1" customWidth="1"/>
    <col min="6" max="6" width="14.42578125" style="4" hidden="1" customWidth="1"/>
    <col min="7" max="8" width="16.5703125" style="4" hidden="1" customWidth="1"/>
    <col min="9" max="9" width="7.28515625" style="4" hidden="1" customWidth="1"/>
    <col min="10" max="10" width="6.42578125" style="4" hidden="1" customWidth="1"/>
    <col min="11" max="11" width="8.42578125" style="4" hidden="1" customWidth="1"/>
    <col min="12" max="12" width="13.5703125" style="4" hidden="1" customWidth="1"/>
    <col min="13" max="13" width="9.7109375" style="4" hidden="1" customWidth="1"/>
    <col min="14" max="14" width="13.140625" style="4" hidden="1" customWidth="1"/>
    <col min="15" max="15" width="12.42578125" style="4" hidden="1" customWidth="1"/>
    <col min="16" max="16" width="18.42578125" style="4" customWidth="1"/>
    <col min="17" max="17" width="13.14062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4"/>
      <c r="C1" s="24"/>
      <c r="D1" s="2"/>
      <c r="E1" s="2"/>
    </row>
    <row r="2" spans="1:29" x14ac:dyDescent="0.25">
      <c r="B2" s="24"/>
      <c r="C2" s="24"/>
      <c r="D2" s="2"/>
      <c r="E2" s="2"/>
    </row>
    <row r="3" spans="1:29" x14ac:dyDescent="0.25">
      <c r="B3" s="24"/>
      <c r="C3" s="24"/>
      <c r="D3" s="2"/>
      <c r="E3" s="2"/>
    </row>
    <row r="4" spans="1:29" x14ac:dyDescent="0.25">
      <c r="B4" s="24"/>
      <c r="C4" s="24"/>
      <c r="D4" s="2"/>
      <c r="E4" s="2"/>
    </row>
    <row r="5" spans="1:29" ht="19.149999999999999" customHeight="1" x14ac:dyDescent="0.25">
      <c r="A5" s="66" t="s">
        <v>102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29" ht="14.45" customHeight="1" x14ac:dyDescent="0.25">
      <c r="A6" s="66" t="s">
        <v>103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9" ht="17.850000000000001" customHeight="1" x14ac:dyDescent="0.25">
      <c r="A7" s="66" t="s">
        <v>117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29" ht="15.75" customHeight="1" x14ac:dyDescent="0.25">
      <c r="A8" s="66" t="s">
        <v>77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29" ht="15.75" x14ac:dyDescent="0.25">
      <c r="A9" s="67" t="s">
        <v>104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29" x14ac:dyDescent="0.25">
      <c r="A10" s="8"/>
      <c r="B10" s="25"/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R10" s="1"/>
    </row>
    <row r="11" spans="1:29" ht="45" x14ac:dyDescent="0.25">
      <c r="A11" s="19" t="s">
        <v>0</v>
      </c>
      <c r="B11" s="26" t="s">
        <v>87</v>
      </c>
      <c r="C11" s="26" t="s">
        <v>88</v>
      </c>
      <c r="D11" s="26" t="s">
        <v>78</v>
      </c>
      <c r="E11" s="26" t="s">
        <v>91</v>
      </c>
      <c r="F11" s="26" t="s">
        <v>92</v>
      </c>
      <c r="G11" s="26" t="s">
        <v>93</v>
      </c>
      <c r="H11" s="26" t="s">
        <v>94</v>
      </c>
      <c r="I11" s="26" t="s">
        <v>95</v>
      </c>
      <c r="J11" s="26" t="s">
        <v>96</v>
      </c>
      <c r="K11" s="26" t="s">
        <v>97</v>
      </c>
      <c r="L11" s="26" t="s">
        <v>98</v>
      </c>
      <c r="M11" s="26" t="s">
        <v>99</v>
      </c>
      <c r="N11" s="26" t="s">
        <v>100</v>
      </c>
      <c r="O11" s="26" t="s">
        <v>101</v>
      </c>
      <c r="P11" s="26" t="s">
        <v>79</v>
      </c>
      <c r="AB11" s="4"/>
      <c r="AC11" s="4"/>
    </row>
    <row r="12" spans="1:29" ht="15.75" x14ac:dyDescent="0.25">
      <c r="A12" s="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7">
        <f>+B14+B20+B30+B40+B48+B56+B66+B71+B74</f>
        <v>256643180</v>
      </c>
      <c r="C13" s="27">
        <f t="shared" ref="C13:O13" si="0">+C14+C20+C30+C40+C48+C56+C66+C71+C74</f>
        <v>0</v>
      </c>
      <c r="D13" s="27">
        <f t="shared" si="0"/>
        <v>11797265.85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+P14+P20+P30+P40+P48+P56+P66+P71+P74</f>
        <v>11797265.85</v>
      </c>
      <c r="Q13" s="4"/>
      <c r="R13" s="6"/>
      <c r="T13" s="3"/>
    </row>
    <row r="14" spans="1:29" ht="15.75" thickBot="1" x14ac:dyDescent="0.3">
      <c r="A14" s="10" t="s">
        <v>86</v>
      </c>
      <c r="B14" s="28">
        <f>B15+B16+B17+B19+B18</f>
        <v>169712180</v>
      </c>
      <c r="C14" s="28">
        <f>C15+C16+C17+C19+C18</f>
        <v>0</v>
      </c>
      <c r="D14" s="28">
        <f t="shared" ref="D14:O14" si="1">D15+D16+D17+D19+D18</f>
        <v>11453521.289999999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>P15+P16+P17+P19+P18</f>
        <v>11453521.289999999</v>
      </c>
      <c r="Q14" s="22"/>
      <c r="R14" s="6"/>
      <c r="T14" s="3"/>
    </row>
    <row r="15" spans="1:29" x14ac:dyDescent="0.25">
      <c r="A15" s="11" t="s">
        <v>2</v>
      </c>
      <c r="B15" s="29">
        <v>124158543</v>
      </c>
      <c r="C15" s="65"/>
      <c r="D15" s="65">
        <v>9084427.6699999999</v>
      </c>
      <c r="E15" s="29"/>
      <c r="F15" s="29"/>
      <c r="G15" s="65"/>
      <c r="H15" s="29"/>
      <c r="I15" s="29"/>
      <c r="J15" s="29"/>
      <c r="K15" s="29"/>
      <c r="L15" s="29"/>
      <c r="M15" s="29"/>
      <c r="N15" s="29"/>
      <c r="O15" s="29"/>
      <c r="P15" s="29">
        <f>SUM(D15:O15)</f>
        <v>9084427.6699999999</v>
      </c>
    </row>
    <row r="16" spans="1:29" x14ac:dyDescent="0.25">
      <c r="A16" s="11" t="s">
        <v>3</v>
      </c>
      <c r="B16" s="29">
        <v>27410000</v>
      </c>
      <c r="C16" s="65"/>
      <c r="D16" s="65">
        <v>986600</v>
      </c>
      <c r="E16" s="29"/>
      <c r="F16" s="29"/>
      <c r="G16" s="65"/>
      <c r="H16" s="29"/>
      <c r="I16" s="29"/>
      <c r="J16" s="29"/>
      <c r="K16" s="29"/>
      <c r="L16" s="29"/>
      <c r="M16" s="29"/>
      <c r="N16" s="29"/>
      <c r="O16" s="29"/>
      <c r="P16" s="29">
        <f>SUM(D16:O16)</f>
        <v>986600</v>
      </c>
    </row>
    <row r="17" spans="1:18" x14ac:dyDescent="0.25">
      <c r="A17" s="12" t="s">
        <v>4</v>
      </c>
      <c r="B17" s="29">
        <v>500000</v>
      </c>
      <c r="C17" s="65"/>
      <c r="D17" s="65">
        <v>1382493.62</v>
      </c>
      <c r="E17" s="29"/>
      <c r="F17" s="29"/>
      <c r="G17" s="31"/>
      <c r="H17" s="29"/>
      <c r="I17" s="29"/>
      <c r="J17" s="29"/>
      <c r="K17" s="29"/>
      <c r="L17" s="29"/>
      <c r="M17" s="29"/>
      <c r="N17" s="29"/>
      <c r="O17" s="29"/>
      <c r="P17" s="29">
        <f>SUM(D17:O17)</f>
        <v>1382493.62</v>
      </c>
    </row>
    <row r="18" spans="1:18" s="7" customFormat="1" x14ac:dyDescent="0.25">
      <c r="A18" s="12" t="s">
        <v>5</v>
      </c>
      <c r="B18" s="29">
        <v>0</v>
      </c>
      <c r="C18" s="60"/>
      <c r="D18" s="60"/>
      <c r="E18" s="29"/>
      <c r="F18" s="29"/>
      <c r="G18" s="31"/>
      <c r="H18" s="29"/>
      <c r="I18" s="29"/>
      <c r="J18" s="29"/>
      <c r="K18" s="29"/>
      <c r="L18" s="29"/>
      <c r="M18" s="29"/>
      <c r="N18" s="29"/>
      <c r="O18" s="29"/>
      <c r="P18" s="29">
        <f>SUM(D18:O18)</f>
        <v>0</v>
      </c>
    </row>
    <row r="19" spans="1:18" ht="15.75" thickBot="1" x14ac:dyDescent="0.3">
      <c r="A19" s="12" t="s">
        <v>6</v>
      </c>
      <c r="B19" s="29">
        <v>17643637</v>
      </c>
      <c r="C19" s="60"/>
      <c r="D19" s="60"/>
      <c r="E19" s="29"/>
      <c r="F19" s="29"/>
      <c r="G19" s="6"/>
      <c r="H19" s="29"/>
      <c r="I19" s="29"/>
      <c r="J19" s="29"/>
      <c r="K19" s="29"/>
      <c r="L19" s="29"/>
      <c r="M19" s="29"/>
      <c r="N19" s="29"/>
      <c r="O19" s="29"/>
      <c r="P19" s="29">
        <f>SUM(D19:O19)</f>
        <v>0</v>
      </c>
    </row>
    <row r="20" spans="1:18" ht="15.75" thickBot="1" x14ac:dyDescent="0.3">
      <c r="A20" s="10" t="s">
        <v>7</v>
      </c>
      <c r="B20" s="56">
        <f>B21+B22+B23+B24+B25+B26+B27+B28+B29</f>
        <v>45119680</v>
      </c>
      <c r="C20" s="56">
        <f>C21+C22+C23+C24+C25+C26+C27+C28+C29</f>
        <v>0</v>
      </c>
      <c r="D20" s="56">
        <f t="shared" ref="D20:P20" si="2">D21+D22+D23+D24+D25+D26+D27+D28+D29</f>
        <v>343744.56</v>
      </c>
      <c r="E20" s="56">
        <f t="shared" si="2"/>
        <v>0</v>
      </c>
      <c r="F20" s="56">
        <f t="shared" si="2"/>
        <v>0</v>
      </c>
      <c r="G20" s="56">
        <f t="shared" si="2"/>
        <v>0</v>
      </c>
      <c r="H20" s="56">
        <f t="shared" si="2"/>
        <v>0</v>
      </c>
      <c r="I20" s="56">
        <f t="shared" si="2"/>
        <v>0</v>
      </c>
      <c r="J20" s="56">
        <f t="shared" si="2"/>
        <v>0</v>
      </c>
      <c r="K20" s="56">
        <f t="shared" si="2"/>
        <v>0</v>
      </c>
      <c r="L20" s="56">
        <f t="shared" si="2"/>
        <v>0</v>
      </c>
      <c r="M20" s="56">
        <f t="shared" si="2"/>
        <v>0</v>
      </c>
      <c r="N20" s="56">
        <f t="shared" si="2"/>
        <v>0</v>
      </c>
      <c r="O20" s="56">
        <f t="shared" si="2"/>
        <v>0</v>
      </c>
      <c r="P20" s="56">
        <f t="shared" si="2"/>
        <v>343744.56</v>
      </c>
      <c r="R20" s="6"/>
    </row>
    <row r="21" spans="1:18" x14ac:dyDescent="0.25">
      <c r="A21" s="11" t="s">
        <v>8</v>
      </c>
      <c r="B21" s="29">
        <v>20500680</v>
      </c>
      <c r="C21" s="58"/>
      <c r="D21" s="6">
        <v>133386</v>
      </c>
      <c r="E21" s="29"/>
      <c r="F21" s="29"/>
      <c r="G21" s="65"/>
      <c r="H21" s="29"/>
      <c r="I21" s="29"/>
      <c r="J21" s="29"/>
      <c r="K21" s="29"/>
      <c r="L21" s="29"/>
      <c r="M21" s="29"/>
      <c r="N21" s="29"/>
      <c r="O21" s="29"/>
      <c r="P21" s="29">
        <f>SUM(D21:O21)</f>
        <v>133386</v>
      </c>
    </row>
    <row r="22" spans="1:18" x14ac:dyDescent="0.25">
      <c r="A22" s="12" t="s">
        <v>9</v>
      </c>
      <c r="B22" s="31">
        <v>4740000</v>
      </c>
      <c r="C22" s="58"/>
      <c r="D22" s="58"/>
      <c r="E22" s="31"/>
      <c r="F22" s="29"/>
      <c r="G22" s="65"/>
      <c r="H22" s="29"/>
      <c r="I22" s="29"/>
      <c r="J22" s="29"/>
      <c r="K22" s="29"/>
      <c r="L22" s="29"/>
      <c r="M22" s="29"/>
      <c r="N22" s="29"/>
      <c r="O22" s="29"/>
      <c r="P22" s="29">
        <f t="shared" ref="P22:P29" si="3">D22+E22</f>
        <v>0</v>
      </c>
    </row>
    <row r="23" spans="1:18" x14ac:dyDescent="0.25">
      <c r="A23" s="11" t="s">
        <v>10</v>
      </c>
      <c r="B23" s="31">
        <v>870000</v>
      </c>
      <c r="C23" s="58"/>
      <c r="D23" s="58"/>
      <c r="E23" s="31"/>
      <c r="F23" s="29"/>
      <c r="G23" s="31"/>
      <c r="H23" s="29"/>
      <c r="I23" s="29"/>
      <c r="J23" s="29"/>
      <c r="K23" s="29"/>
      <c r="L23" s="29"/>
      <c r="M23" s="29"/>
      <c r="N23" s="29"/>
      <c r="O23" s="29"/>
      <c r="P23" s="29">
        <f t="shared" si="3"/>
        <v>0</v>
      </c>
    </row>
    <row r="24" spans="1:18" x14ac:dyDescent="0.25">
      <c r="A24" s="11" t="s">
        <v>11</v>
      </c>
      <c r="B24" s="31">
        <v>600000</v>
      </c>
      <c r="C24" s="58"/>
      <c r="D24" s="58"/>
      <c r="E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>
        <f t="shared" si="3"/>
        <v>0</v>
      </c>
    </row>
    <row r="25" spans="1:18" x14ac:dyDescent="0.25">
      <c r="A25" s="11" t="s">
        <v>12</v>
      </c>
      <c r="B25" s="31">
        <v>300000</v>
      </c>
      <c r="C25" s="58"/>
      <c r="D25" s="58"/>
      <c r="E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>
        <f t="shared" si="3"/>
        <v>0</v>
      </c>
    </row>
    <row r="26" spans="1:18" x14ac:dyDescent="0.25">
      <c r="A26" s="11" t="s">
        <v>13</v>
      </c>
      <c r="B26" s="31">
        <v>1300000</v>
      </c>
      <c r="C26" s="58"/>
      <c r="D26" s="6">
        <v>192060.6</v>
      </c>
      <c r="E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>
        <f t="shared" si="3"/>
        <v>192060.6</v>
      </c>
    </row>
    <row r="27" spans="1:18" ht="42.75" x14ac:dyDescent="0.25">
      <c r="A27" s="11" t="s">
        <v>14</v>
      </c>
      <c r="B27" s="31">
        <v>566000</v>
      </c>
      <c r="C27" s="58"/>
      <c r="D27" s="58"/>
      <c r="E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>
        <f t="shared" si="3"/>
        <v>0</v>
      </c>
    </row>
    <row r="28" spans="1:18" ht="28.5" x14ac:dyDescent="0.25">
      <c r="A28" s="11" t="s">
        <v>15</v>
      </c>
      <c r="B28" s="31">
        <v>9043000</v>
      </c>
      <c r="C28" s="58"/>
      <c r="D28" s="65">
        <v>6000</v>
      </c>
      <c r="E28" s="31"/>
      <c r="F28" s="29"/>
      <c r="G28" s="65"/>
      <c r="H28" s="29"/>
      <c r="I28" s="29"/>
      <c r="J28" s="29"/>
      <c r="K28" s="29"/>
      <c r="L28" s="29"/>
      <c r="M28" s="29"/>
      <c r="N28" s="29"/>
      <c r="O28" s="29"/>
      <c r="P28" s="29">
        <f t="shared" si="3"/>
        <v>6000</v>
      </c>
    </row>
    <row r="29" spans="1:18" ht="15.75" thickBot="1" x14ac:dyDescent="0.3">
      <c r="A29" s="12" t="s">
        <v>16</v>
      </c>
      <c r="B29" s="33">
        <v>7200000</v>
      </c>
      <c r="C29" s="58"/>
      <c r="D29" s="65">
        <v>12297.96</v>
      </c>
      <c r="E29" s="33"/>
      <c r="F29" s="34"/>
      <c r="G29" s="6"/>
      <c r="H29" s="34"/>
      <c r="I29" s="34"/>
      <c r="J29" s="34"/>
      <c r="K29" s="34"/>
      <c r="L29" s="34"/>
      <c r="M29" s="34"/>
      <c r="N29" s="34"/>
      <c r="O29" s="34"/>
      <c r="P29" s="29">
        <f t="shared" si="3"/>
        <v>12297.96</v>
      </c>
    </row>
    <row r="30" spans="1:18" ht="15.75" thickBot="1" x14ac:dyDescent="0.3">
      <c r="A30" s="10" t="s">
        <v>17</v>
      </c>
      <c r="B30" s="56">
        <f>B31+B32+B33+B34+B35+B36+B37+B38+B39</f>
        <v>28761570</v>
      </c>
      <c r="C30" s="56">
        <f>C31+C32+C33+C34+C35+C36+C37+C38+C39</f>
        <v>0</v>
      </c>
      <c r="D30" s="56">
        <f t="shared" ref="D30:P30" si="4">D31+D32+D33+D34+D35+D36+D37+D38+D39</f>
        <v>0</v>
      </c>
      <c r="E30" s="56">
        <f t="shared" si="4"/>
        <v>0</v>
      </c>
      <c r="F30" s="56">
        <f t="shared" si="4"/>
        <v>0</v>
      </c>
      <c r="G30" s="56">
        <f t="shared" si="4"/>
        <v>0</v>
      </c>
      <c r="H30" s="56">
        <f t="shared" si="4"/>
        <v>0</v>
      </c>
      <c r="I30" s="56">
        <f t="shared" si="4"/>
        <v>0</v>
      </c>
      <c r="J30" s="56">
        <f t="shared" si="4"/>
        <v>0</v>
      </c>
      <c r="K30" s="56">
        <f t="shared" si="4"/>
        <v>0</v>
      </c>
      <c r="L30" s="56">
        <f t="shared" si="4"/>
        <v>0</v>
      </c>
      <c r="M30" s="56">
        <f t="shared" si="4"/>
        <v>0</v>
      </c>
      <c r="N30" s="56">
        <f t="shared" si="4"/>
        <v>0</v>
      </c>
      <c r="O30" s="56">
        <f t="shared" si="4"/>
        <v>0</v>
      </c>
      <c r="P30" s="56">
        <f t="shared" si="4"/>
        <v>0</v>
      </c>
    </row>
    <row r="31" spans="1:18" x14ac:dyDescent="0.25">
      <c r="A31" s="12" t="s">
        <v>18</v>
      </c>
      <c r="B31" s="31">
        <v>1112975</v>
      </c>
      <c r="C31" s="57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>
        <f t="shared" ref="P31:P39" si="5">SUM(D31:O31)</f>
        <v>0</v>
      </c>
    </row>
    <row r="32" spans="1:18" x14ac:dyDescent="0.25">
      <c r="A32" s="17" t="s">
        <v>19</v>
      </c>
      <c r="B32" s="31">
        <v>200000</v>
      </c>
      <c r="C32" s="58"/>
      <c r="D32" s="31"/>
      <c r="E32" s="31"/>
      <c r="F32" s="29"/>
      <c r="G32" s="31"/>
      <c r="H32" s="29"/>
      <c r="I32" s="29"/>
      <c r="J32" s="29"/>
      <c r="K32" s="29"/>
      <c r="L32" s="29"/>
      <c r="M32" s="29"/>
      <c r="N32" s="29"/>
      <c r="O32" s="29"/>
      <c r="P32" s="29">
        <f t="shared" si="5"/>
        <v>0</v>
      </c>
    </row>
    <row r="33" spans="1:18" x14ac:dyDescent="0.25">
      <c r="A33" s="18" t="s">
        <v>20</v>
      </c>
      <c r="B33" s="31">
        <v>4985210</v>
      </c>
      <c r="C33" s="58"/>
      <c r="D33" s="31"/>
      <c r="E33" s="31"/>
      <c r="F33" s="29"/>
      <c r="G33" s="65"/>
      <c r="H33" s="29"/>
      <c r="I33" s="29"/>
      <c r="J33" s="29"/>
      <c r="K33" s="29"/>
      <c r="L33" s="29"/>
      <c r="M33" s="29"/>
      <c r="N33" s="29"/>
      <c r="O33" s="29"/>
      <c r="P33" s="29">
        <f t="shared" si="5"/>
        <v>0</v>
      </c>
    </row>
    <row r="34" spans="1:18" x14ac:dyDescent="0.25">
      <c r="A34" s="17" t="s">
        <v>21</v>
      </c>
      <c r="B34" s="31">
        <v>100000</v>
      </c>
      <c r="C34" s="58"/>
      <c r="D34" s="31"/>
      <c r="E34" s="31"/>
      <c r="F34" s="29"/>
      <c r="G34" s="31"/>
      <c r="H34" s="29"/>
      <c r="I34" s="29"/>
      <c r="J34" s="29"/>
      <c r="K34" s="29"/>
      <c r="L34" s="29"/>
      <c r="M34" s="29"/>
      <c r="N34" s="29"/>
      <c r="O34" s="29"/>
      <c r="P34" s="29">
        <f t="shared" si="5"/>
        <v>0</v>
      </c>
    </row>
    <row r="35" spans="1:18" x14ac:dyDescent="0.25">
      <c r="A35" s="18" t="s">
        <v>22</v>
      </c>
      <c r="B35" s="31">
        <v>657600</v>
      </c>
      <c r="C35" s="58"/>
      <c r="D35" s="31"/>
      <c r="E35" s="31"/>
      <c r="F35" s="29"/>
      <c r="G35" s="31"/>
      <c r="H35" s="29"/>
      <c r="I35" s="29"/>
      <c r="J35" s="29"/>
      <c r="K35" s="29"/>
      <c r="L35" s="29"/>
      <c r="M35" s="29"/>
      <c r="N35" s="29"/>
      <c r="O35" s="29"/>
      <c r="P35" s="29">
        <f t="shared" si="5"/>
        <v>0</v>
      </c>
    </row>
    <row r="36" spans="1:18" ht="28.5" x14ac:dyDescent="0.25">
      <c r="A36" s="17" t="s">
        <v>23</v>
      </c>
      <c r="B36" s="31">
        <v>2000000</v>
      </c>
      <c r="C36" s="58"/>
      <c r="D36" s="31"/>
      <c r="E36" s="31"/>
      <c r="F36" s="29"/>
      <c r="G36" s="65"/>
      <c r="H36" s="29"/>
      <c r="I36" s="29"/>
      <c r="J36" s="29"/>
      <c r="K36" s="29"/>
      <c r="L36" s="29"/>
      <c r="M36" s="29"/>
      <c r="N36" s="29"/>
      <c r="O36" s="29"/>
      <c r="P36" s="29">
        <f t="shared" si="5"/>
        <v>0</v>
      </c>
      <c r="R36" s="6"/>
    </row>
    <row r="37" spans="1:18" ht="28.5" x14ac:dyDescent="0.25">
      <c r="A37" s="17" t="s">
        <v>24</v>
      </c>
      <c r="B37" s="31">
        <v>10412500</v>
      </c>
      <c r="C37" s="58"/>
      <c r="D37" s="31"/>
      <c r="E37" s="31"/>
      <c r="F37" s="29"/>
      <c r="G37" s="31"/>
      <c r="H37" s="29"/>
      <c r="I37" s="29"/>
      <c r="J37" s="29"/>
      <c r="K37" s="29"/>
      <c r="L37" s="29"/>
      <c r="M37" s="29"/>
      <c r="N37" s="29"/>
      <c r="O37" s="29"/>
      <c r="P37" s="29">
        <f t="shared" si="5"/>
        <v>0</v>
      </c>
      <c r="Q37" s="6"/>
    </row>
    <row r="38" spans="1:18" ht="28.5" x14ac:dyDescent="0.25">
      <c r="A38" s="17" t="s">
        <v>25</v>
      </c>
      <c r="B38" s="31">
        <v>0</v>
      </c>
      <c r="C38" s="58"/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>
        <f t="shared" si="5"/>
        <v>0</v>
      </c>
    </row>
    <row r="39" spans="1:18" ht="15.75" thickBot="1" x14ac:dyDescent="0.3">
      <c r="A39" s="17" t="s">
        <v>26</v>
      </c>
      <c r="B39" s="34">
        <v>9293285</v>
      </c>
      <c r="C39" s="59"/>
      <c r="D39" s="34"/>
      <c r="E39" s="34"/>
      <c r="F39" s="34"/>
      <c r="G39" s="6"/>
      <c r="H39" s="34"/>
      <c r="I39" s="34"/>
      <c r="J39" s="34"/>
      <c r="K39" s="34"/>
      <c r="L39" s="34"/>
      <c r="M39" s="34"/>
      <c r="N39" s="34"/>
      <c r="O39" s="34"/>
      <c r="P39" s="29">
        <f t="shared" si="5"/>
        <v>0</v>
      </c>
    </row>
    <row r="40" spans="1:18" s="5" customFormat="1" ht="15.75" thickBot="1" x14ac:dyDescent="0.3">
      <c r="A40" s="10" t="s">
        <v>27</v>
      </c>
      <c r="B40" s="28">
        <v>0</v>
      </c>
      <c r="C40" s="56">
        <f>C41+C42+C43+C44+C45+C46+C47</f>
        <v>0</v>
      </c>
      <c r="D40" s="56">
        <f>D41+D42+D43+D44+D45+D46+D47</f>
        <v>0</v>
      </c>
      <c r="E40" s="28">
        <v>0</v>
      </c>
      <c r="F40" s="28">
        <f t="shared" ref="F40:O40" si="6">F41+F42+F43+F44+F45+F46+F47</f>
        <v>0</v>
      </c>
      <c r="G40" s="28">
        <f t="shared" si="6"/>
        <v>0</v>
      </c>
      <c r="H40" s="28">
        <f t="shared" si="6"/>
        <v>0</v>
      </c>
      <c r="I40" s="28">
        <f t="shared" si="6"/>
        <v>0</v>
      </c>
      <c r="J40" s="28">
        <f t="shared" si="6"/>
        <v>0</v>
      </c>
      <c r="K40" s="28">
        <f t="shared" si="6"/>
        <v>0</v>
      </c>
      <c r="L40" s="28">
        <f t="shared" si="6"/>
        <v>0</v>
      </c>
      <c r="M40" s="28">
        <f t="shared" si="6"/>
        <v>0</v>
      </c>
      <c r="N40" s="28">
        <f t="shared" si="6"/>
        <v>0</v>
      </c>
      <c r="O40" s="28">
        <f t="shared" si="6"/>
        <v>0</v>
      </c>
      <c r="P40" s="28">
        <f>D40+E40</f>
        <v>0</v>
      </c>
    </row>
    <row r="41" spans="1:18" ht="28.5" x14ac:dyDescent="0.25">
      <c r="A41" s="11" t="s">
        <v>28</v>
      </c>
      <c r="B41" s="29">
        <v>0</v>
      </c>
      <c r="C41" s="5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>
        <f t="shared" ref="P41:P47" si="7">SUM(D41:O41)</f>
        <v>0</v>
      </c>
    </row>
    <row r="42" spans="1:18" ht="28.5" x14ac:dyDescent="0.25">
      <c r="A42" s="11" t="s">
        <v>29</v>
      </c>
      <c r="B42" s="31">
        <v>0</v>
      </c>
      <c r="C42" s="60"/>
      <c r="D42" s="31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f t="shared" si="7"/>
        <v>0</v>
      </c>
    </row>
    <row r="43" spans="1:18" ht="28.5" x14ac:dyDescent="0.25">
      <c r="A43" s="11" t="s">
        <v>30</v>
      </c>
      <c r="B43" s="31">
        <v>0</v>
      </c>
      <c r="C43" s="60"/>
      <c r="D43" s="31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>
        <f t="shared" si="7"/>
        <v>0</v>
      </c>
    </row>
    <row r="44" spans="1:18" ht="28.5" x14ac:dyDescent="0.25">
      <c r="A44" s="11" t="s">
        <v>31</v>
      </c>
      <c r="B44" s="31">
        <v>0</v>
      </c>
      <c r="C44" s="60"/>
      <c r="D44" s="31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>
        <f t="shared" si="7"/>
        <v>0</v>
      </c>
    </row>
    <row r="45" spans="1:18" ht="28.5" x14ac:dyDescent="0.25">
      <c r="A45" s="11" t="s">
        <v>32</v>
      </c>
      <c r="B45" s="31">
        <v>0</v>
      </c>
      <c r="C45" s="60"/>
      <c r="D45" s="31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>
        <f t="shared" si="7"/>
        <v>0</v>
      </c>
    </row>
    <row r="46" spans="1:18" ht="28.5" x14ac:dyDescent="0.25">
      <c r="A46" s="11" t="s">
        <v>33</v>
      </c>
      <c r="B46" s="31">
        <v>0</v>
      </c>
      <c r="C46" s="6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9">
        <f t="shared" si="7"/>
        <v>0</v>
      </c>
    </row>
    <row r="47" spans="1:18" ht="29.25" thickBot="1" x14ac:dyDescent="0.3">
      <c r="A47" s="11" t="s">
        <v>34</v>
      </c>
      <c r="B47" s="34">
        <v>0</v>
      </c>
      <c r="C47" s="61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29">
        <f t="shared" si="7"/>
        <v>0</v>
      </c>
    </row>
    <row r="48" spans="1:18" ht="15.75" thickBot="1" x14ac:dyDescent="0.3">
      <c r="A48" s="10" t="s">
        <v>35</v>
      </c>
      <c r="B48" s="28">
        <v>0</v>
      </c>
      <c r="C48" s="56">
        <f>C49+C50+C51+C52+C53+C54+C55</f>
        <v>0</v>
      </c>
      <c r="D48" s="56">
        <f>D49+D50+D51+D52+D53+D54+D55</f>
        <v>0</v>
      </c>
      <c r="E48" s="28">
        <v>0</v>
      </c>
      <c r="F48" s="28">
        <f t="shared" ref="F48:P48" si="8">F49+F50+F51+F52+F53+F54+F55</f>
        <v>0</v>
      </c>
      <c r="G48" s="28">
        <f t="shared" si="8"/>
        <v>0</v>
      </c>
      <c r="H48" s="28"/>
      <c r="I48" s="28"/>
      <c r="J48" s="28"/>
      <c r="K48" s="28"/>
      <c r="L48" s="28"/>
      <c r="M48" s="28"/>
      <c r="N48" s="28"/>
      <c r="O48" s="28"/>
      <c r="P48" s="28">
        <f t="shared" si="8"/>
        <v>0</v>
      </c>
    </row>
    <row r="49" spans="1:19" ht="28.5" x14ac:dyDescent="0.25">
      <c r="A49" s="11" t="s">
        <v>36</v>
      </c>
      <c r="B49" s="29">
        <v>0</v>
      </c>
      <c r="C49" s="5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 t="shared" ref="P49:P55" si="9">SUM(D49:O49)</f>
        <v>0</v>
      </c>
    </row>
    <row r="50" spans="1:19" ht="28.5" x14ac:dyDescent="0.25">
      <c r="A50" s="11" t="s">
        <v>37</v>
      </c>
      <c r="B50" s="31">
        <v>0</v>
      </c>
      <c r="C50" s="60"/>
      <c r="D50" s="31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>
        <f t="shared" si="9"/>
        <v>0</v>
      </c>
    </row>
    <row r="51" spans="1:19" ht="28.5" x14ac:dyDescent="0.25">
      <c r="A51" s="11" t="s">
        <v>38</v>
      </c>
      <c r="B51" s="31">
        <v>0</v>
      </c>
      <c r="C51" s="60"/>
      <c r="D51" s="31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>
        <f t="shared" si="9"/>
        <v>0</v>
      </c>
    </row>
    <row r="52" spans="1:19" ht="28.5" x14ac:dyDescent="0.25">
      <c r="A52" s="11" t="s">
        <v>39</v>
      </c>
      <c r="B52" s="31">
        <v>0</v>
      </c>
      <c r="C52" s="60"/>
      <c r="D52" s="31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>
        <f t="shared" si="9"/>
        <v>0</v>
      </c>
    </row>
    <row r="53" spans="1:19" ht="28.5" x14ac:dyDescent="0.25">
      <c r="A53" s="11" t="s">
        <v>40</v>
      </c>
      <c r="B53" s="31">
        <v>0</v>
      </c>
      <c r="C53" s="60"/>
      <c r="D53" s="31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si="9"/>
        <v>0</v>
      </c>
    </row>
    <row r="54" spans="1:19" ht="28.5" x14ac:dyDescent="0.25">
      <c r="A54" s="11" t="s">
        <v>41</v>
      </c>
      <c r="B54" s="31">
        <v>0</v>
      </c>
      <c r="C54" s="6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9">
        <f t="shared" si="9"/>
        <v>0</v>
      </c>
    </row>
    <row r="55" spans="1:19" ht="29.25" thickBot="1" x14ac:dyDescent="0.3">
      <c r="A55" s="11" t="s">
        <v>42</v>
      </c>
      <c r="B55" s="34">
        <v>0</v>
      </c>
      <c r="C55" s="61"/>
      <c r="D55" s="34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9">
        <f t="shared" si="9"/>
        <v>0</v>
      </c>
    </row>
    <row r="56" spans="1:19" ht="29.25" thickBot="1" x14ac:dyDescent="0.3">
      <c r="A56" s="10" t="s">
        <v>43</v>
      </c>
      <c r="B56" s="56">
        <f>B57+B58+B59+B60+B61+B62+B63+B64+B65</f>
        <v>5049750</v>
      </c>
      <c r="C56" s="56">
        <f>C57+C58+C59+C60+C61+C62+C63+C64+C65</f>
        <v>0</v>
      </c>
      <c r="D56" s="56">
        <f>D57+D58+D59+D60+D61+D62+D63+D64+D65</f>
        <v>0</v>
      </c>
      <c r="E56" s="28">
        <f t="shared" ref="E56:G56" si="10">E57+E58+E59+E60+E61+E62+E63+E64+E65</f>
        <v>0</v>
      </c>
      <c r="F56" s="28">
        <f t="shared" si="10"/>
        <v>0</v>
      </c>
      <c r="G56" s="28">
        <f t="shared" si="10"/>
        <v>0</v>
      </c>
      <c r="H56" s="28"/>
      <c r="I56" s="28"/>
      <c r="J56" s="28"/>
      <c r="K56" s="28"/>
      <c r="L56" s="28"/>
      <c r="M56" s="28"/>
      <c r="N56" s="28"/>
      <c r="O56" s="28"/>
      <c r="P56" s="28">
        <f>D56+E56</f>
        <v>0</v>
      </c>
      <c r="S56" s="6"/>
    </row>
    <row r="57" spans="1:19" x14ac:dyDescent="0.25">
      <c r="A57" s="11" t="s">
        <v>44</v>
      </c>
      <c r="B57" s="34">
        <v>1584000</v>
      </c>
      <c r="C57" s="58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29">
        <f t="shared" ref="P57:P65" si="11">SUM(D57:O57)</f>
        <v>0</v>
      </c>
    </row>
    <row r="58" spans="1:19" ht="28.5" x14ac:dyDescent="0.25">
      <c r="A58" s="11" t="s">
        <v>45</v>
      </c>
      <c r="B58" s="31">
        <v>38000</v>
      </c>
      <c r="C58" s="58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9">
        <f t="shared" si="11"/>
        <v>0</v>
      </c>
    </row>
    <row r="59" spans="1:19" ht="28.5" x14ac:dyDescent="0.25">
      <c r="A59" s="11" t="s">
        <v>46</v>
      </c>
      <c r="B59" s="31"/>
      <c r="C59" s="60"/>
      <c r="D59" s="31"/>
      <c r="E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>
        <f t="shared" si="11"/>
        <v>0</v>
      </c>
    </row>
    <row r="60" spans="1:19" ht="28.5" x14ac:dyDescent="0.25">
      <c r="A60" s="11" t="s">
        <v>47</v>
      </c>
      <c r="B60" s="31">
        <v>1500000</v>
      </c>
      <c r="C60" s="60"/>
      <c r="D60" s="31"/>
      <c r="E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>
        <f t="shared" si="11"/>
        <v>0</v>
      </c>
    </row>
    <row r="61" spans="1:19" ht="28.5" x14ac:dyDescent="0.25">
      <c r="A61" s="11" t="s">
        <v>48</v>
      </c>
      <c r="B61" s="31">
        <v>727750</v>
      </c>
      <c r="C61" s="60"/>
      <c r="D61" s="31"/>
      <c r="E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>
        <f t="shared" si="11"/>
        <v>0</v>
      </c>
    </row>
    <row r="62" spans="1:19" x14ac:dyDescent="0.25">
      <c r="A62" s="11" t="s">
        <v>49</v>
      </c>
      <c r="B62" s="31">
        <v>1200000</v>
      </c>
      <c r="C62" s="60"/>
      <c r="D62" s="31"/>
      <c r="E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>
        <f t="shared" si="11"/>
        <v>0</v>
      </c>
    </row>
    <row r="63" spans="1:19" x14ac:dyDescent="0.25">
      <c r="A63" s="11" t="s">
        <v>50</v>
      </c>
      <c r="B63" s="31"/>
      <c r="C63" s="60"/>
      <c r="D63" s="31"/>
      <c r="E63" s="31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>
        <f t="shared" si="11"/>
        <v>0</v>
      </c>
    </row>
    <row r="64" spans="1:19" x14ac:dyDescent="0.25">
      <c r="A64" s="11" t="s">
        <v>51</v>
      </c>
      <c r="B64" s="31"/>
      <c r="C64" s="60"/>
      <c r="D64" s="31"/>
      <c r="E64" s="31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>
        <f t="shared" si="11"/>
        <v>0</v>
      </c>
    </row>
    <row r="65" spans="1:19" ht="29.25" thickBot="1" x14ac:dyDescent="0.3">
      <c r="A65" s="11" t="s">
        <v>52</v>
      </c>
      <c r="B65" s="34"/>
      <c r="C65" s="61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29">
        <f t="shared" si="11"/>
        <v>0</v>
      </c>
    </row>
    <row r="66" spans="1:19" ht="15.75" thickBot="1" x14ac:dyDescent="0.3">
      <c r="A66" s="10" t="s">
        <v>53</v>
      </c>
      <c r="B66" s="62">
        <f>B67+B68+B69+B70</f>
        <v>8000000</v>
      </c>
      <c r="C66" s="62">
        <f>C67+C68+C69+C70</f>
        <v>0</v>
      </c>
      <c r="D66" s="62">
        <f>D67+D68+D69+D70</f>
        <v>0</v>
      </c>
      <c r="E66" s="37">
        <v>0</v>
      </c>
      <c r="F66" s="37">
        <f t="shared" ref="F66:O66" si="12">F67+F68+F69+F70</f>
        <v>0</v>
      </c>
      <c r="G66" s="37">
        <f t="shared" si="12"/>
        <v>0</v>
      </c>
      <c r="H66" s="37">
        <f t="shared" si="12"/>
        <v>0</v>
      </c>
      <c r="I66" s="37">
        <f t="shared" si="12"/>
        <v>0</v>
      </c>
      <c r="J66" s="37">
        <f t="shared" si="12"/>
        <v>0</v>
      </c>
      <c r="K66" s="37">
        <f t="shared" si="12"/>
        <v>0</v>
      </c>
      <c r="L66" s="37">
        <f t="shared" si="12"/>
        <v>0</v>
      </c>
      <c r="M66" s="37">
        <f t="shared" si="12"/>
        <v>0</v>
      </c>
      <c r="N66" s="37">
        <f t="shared" si="12"/>
        <v>0</v>
      </c>
      <c r="O66" s="37">
        <f t="shared" si="12"/>
        <v>0</v>
      </c>
      <c r="P66" s="39">
        <f>D66+E66</f>
        <v>0</v>
      </c>
    </row>
    <row r="67" spans="1:19" x14ac:dyDescent="0.25">
      <c r="A67" s="11" t="s">
        <v>54</v>
      </c>
      <c r="B67" s="29">
        <v>8000000</v>
      </c>
      <c r="C67" s="5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>
        <f>SUM(D67:O67)</f>
        <v>0</v>
      </c>
    </row>
    <row r="68" spans="1:19" x14ac:dyDescent="0.25">
      <c r="A68" s="11" t="s">
        <v>55</v>
      </c>
      <c r="B68" s="31">
        <v>0</v>
      </c>
      <c r="C68" s="60"/>
      <c r="D68" s="31"/>
      <c r="E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>
        <f>SUM(D68:O68)</f>
        <v>0</v>
      </c>
    </row>
    <row r="69" spans="1:19" ht="28.5" x14ac:dyDescent="0.25">
      <c r="A69" s="11" t="s">
        <v>56</v>
      </c>
      <c r="B69" s="29">
        <v>0</v>
      </c>
      <c r="C69" s="5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>
        <f>SUM(D69:O69)</f>
        <v>0</v>
      </c>
      <c r="R69" s="6"/>
    </row>
    <row r="70" spans="1:19" ht="43.5" thickBot="1" x14ac:dyDescent="0.3">
      <c r="A70" s="11" t="s">
        <v>57</v>
      </c>
      <c r="B70" s="33">
        <v>0</v>
      </c>
      <c r="C70" s="63"/>
      <c r="D70" s="33"/>
      <c r="E70" s="33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29">
        <f>SUM(D70:O70)</f>
        <v>0</v>
      </c>
      <c r="S70" t="s">
        <v>90</v>
      </c>
    </row>
    <row r="71" spans="1:19" ht="29.25" thickBot="1" x14ac:dyDescent="0.3">
      <c r="A71" s="10" t="s">
        <v>58</v>
      </c>
      <c r="B71" s="36">
        <v>0</v>
      </c>
      <c r="C71" s="64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>
        <f t="shared" ref="P71:P77" si="13">B71+C71+D71+E71</f>
        <v>0</v>
      </c>
    </row>
    <row r="72" spans="1:19" x14ac:dyDescent="0.25">
      <c r="A72" s="11" t="s">
        <v>59</v>
      </c>
      <c r="B72" s="29">
        <v>0</v>
      </c>
      <c r="C72" s="5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>
        <f t="shared" si="13"/>
        <v>0</v>
      </c>
    </row>
    <row r="73" spans="1:19" ht="29.25" thickBot="1" x14ac:dyDescent="0.3">
      <c r="A73" s="11" t="s">
        <v>60</v>
      </c>
      <c r="B73" s="34">
        <v>0</v>
      </c>
      <c r="C73" s="6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>
        <f t="shared" si="13"/>
        <v>0</v>
      </c>
    </row>
    <row r="74" spans="1:19" ht="15.75" thickBot="1" x14ac:dyDescent="0.3">
      <c r="A74" s="10" t="s">
        <v>61</v>
      </c>
      <c r="B74" s="36">
        <v>0</v>
      </c>
      <c r="C74" s="64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>
        <f t="shared" si="13"/>
        <v>0</v>
      </c>
    </row>
    <row r="75" spans="1:19" x14ac:dyDescent="0.25">
      <c r="A75" s="12" t="s">
        <v>62</v>
      </c>
      <c r="B75" s="29">
        <v>0</v>
      </c>
      <c r="C75" s="5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>
        <f t="shared" si="13"/>
        <v>0</v>
      </c>
    </row>
    <row r="76" spans="1:19" x14ac:dyDescent="0.25">
      <c r="A76" s="12" t="s">
        <v>63</v>
      </c>
      <c r="B76" s="31">
        <v>0</v>
      </c>
      <c r="C76" s="6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>
        <f t="shared" si="13"/>
        <v>0</v>
      </c>
      <c r="R76" s="6"/>
    </row>
    <row r="77" spans="1:19" ht="29.25" thickBot="1" x14ac:dyDescent="0.3">
      <c r="A77" s="11" t="s">
        <v>64</v>
      </c>
      <c r="B77" s="33">
        <v>0</v>
      </c>
      <c r="C77" s="6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>
        <f t="shared" si="13"/>
        <v>0</v>
      </c>
    </row>
    <row r="78" spans="1:19" ht="15.75" thickBot="1" x14ac:dyDescent="0.3">
      <c r="A78" s="21" t="s">
        <v>65</v>
      </c>
      <c r="B78" s="40">
        <f>B14+B20+B30+B40+B48+B56+B66+B71+B74</f>
        <v>256643180</v>
      </c>
      <c r="C78" s="40">
        <f>C14+C20+C30+C40+C48+C56+C66+C71+C74</f>
        <v>0</v>
      </c>
      <c r="D78" s="40">
        <f>D14+D20+D30+D40+D48+D56+D66+D71+D74</f>
        <v>11797265.85</v>
      </c>
      <c r="E78" s="40">
        <f t="shared" ref="E78:P78" si="14">E14+E20+E30+E40+E48+E56+E66+E71+E74</f>
        <v>0</v>
      </c>
      <c r="F78" s="40">
        <f t="shared" si="14"/>
        <v>0</v>
      </c>
      <c r="G78" s="40">
        <f t="shared" si="14"/>
        <v>0</v>
      </c>
      <c r="H78" s="40">
        <f t="shared" si="14"/>
        <v>0</v>
      </c>
      <c r="I78" s="40">
        <f t="shared" si="14"/>
        <v>0</v>
      </c>
      <c r="J78" s="40">
        <f t="shared" si="14"/>
        <v>0</v>
      </c>
      <c r="K78" s="40">
        <f t="shared" si="14"/>
        <v>0</v>
      </c>
      <c r="L78" s="40">
        <f t="shared" si="14"/>
        <v>0</v>
      </c>
      <c r="M78" s="40">
        <f t="shared" si="14"/>
        <v>0</v>
      </c>
      <c r="N78" s="40">
        <f t="shared" si="14"/>
        <v>0</v>
      </c>
      <c r="O78" s="40">
        <f t="shared" si="14"/>
        <v>0</v>
      </c>
      <c r="P78" s="40">
        <f t="shared" si="14"/>
        <v>11797265.85</v>
      </c>
    </row>
    <row r="79" spans="1:19" ht="15.75" thickBot="1" x14ac:dyDescent="0.3">
      <c r="A79" s="13"/>
      <c r="B79" s="41">
        <v>0</v>
      </c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>
        <f t="shared" ref="P79:P92" si="15">B79+C79+D79+E79</f>
        <v>0</v>
      </c>
    </row>
    <row r="80" spans="1:19" ht="15.75" thickBot="1" x14ac:dyDescent="0.3">
      <c r="A80" s="14" t="s">
        <v>66</v>
      </c>
      <c r="B80" s="36">
        <v>0</v>
      </c>
      <c r="C80" s="42"/>
      <c r="D80" s="43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>
        <f t="shared" si="15"/>
        <v>0</v>
      </c>
    </row>
    <row r="81" spans="1:18" x14ac:dyDescent="0.25">
      <c r="A81" s="10" t="s">
        <v>67</v>
      </c>
      <c r="B81" s="29">
        <v>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15"/>
        <v>0</v>
      </c>
    </row>
    <row r="82" spans="1:18" ht="28.5" x14ac:dyDescent="0.25">
      <c r="A82" s="11" t="s">
        <v>68</v>
      </c>
      <c r="B82" s="31">
        <v>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>
        <f t="shared" si="15"/>
        <v>0</v>
      </c>
    </row>
    <row r="83" spans="1:18" ht="29.25" thickBot="1" x14ac:dyDescent="0.3">
      <c r="A83" s="11" t="s">
        <v>69</v>
      </c>
      <c r="B83" s="31">
        <v>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>
        <f t="shared" si="15"/>
        <v>0</v>
      </c>
    </row>
    <row r="84" spans="1:18" ht="15.75" thickBot="1" x14ac:dyDescent="0.3">
      <c r="A84" s="10" t="s">
        <v>70</v>
      </c>
      <c r="B84" s="36">
        <v>0</v>
      </c>
      <c r="C84" s="42"/>
      <c r="D84" s="42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6">
        <f t="shared" si="15"/>
        <v>0</v>
      </c>
    </row>
    <row r="85" spans="1:18" x14ac:dyDescent="0.25">
      <c r="A85" s="12" t="s">
        <v>71</v>
      </c>
      <c r="B85" s="34">
        <v>0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>
        <f t="shared" si="15"/>
        <v>0</v>
      </c>
    </row>
    <row r="86" spans="1:18" x14ac:dyDescent="0.25">
      <c r="A86" s="12" t="s">
        <v>72</v>
      </c>
      <c r="B86" s="31">
        <v>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>
        <f t="shared" si="15"/>
        <v>0</v>
      </c>
    </row>
    <row r="87" spans="1:18" x14ac:dyDescent="0.25">
      <c r="A87" s="12"/>
      <c r="B87" s="31">
        <v>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>
        <f t="shared" si="15"/>
        <v>0</v>
      </c>
    </row>
    <row r="88" spans="1:18" ht="15.75" thickBot="1" x14ac:dyDescent="0.3">
      <c r="A88" s="12"/>
      <c r="B88" s="34">
        <v>0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>
        <f t="shared" si="15"/>
        <v>0</v>
      </c>
    </row>
    <row r="89" spans="1:18" ht="15.75" thickBot="1" x14ac:dyDescent="0.3">
      <c r="A89" s="15" t="s">
        <v>73</v>
      </c>
      <c r="B89" s="44">
        <v>0</v>
      </c>
      <c r="C89" s="42"/>
      <c r="D89" s="42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6">
        <f t="shared" si="15"/>
        <v>0</v>
      </c>
    </row>
    <row r="90" spans="1:18" ht="29.25" thickBot="1" x14ac:dyDescent="0.3">
      <c r="A90" s="11" t="s">
        <v>74</v>
      </c>
      <c r="B90" s="48">
        <v>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>
        <f t="shared" si="15"/>
        <v>0</v>
      </c>
    </row>
    <row r="91" spans="1:18" ht="15.75" thickTop="1" x14ac:dyDescent="0.25">
      <c r="A91" s="21" t="s">
        <v>75</v>
      </c>
      <c r="B91" s="49">
        <v>0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>
        <f t="shared" si="15"/>
        <v>0</v>
      </c>
    </row>
    <row r="92" spans="1:18" x14ac:dyDescent="0.25">
      <c r="A92" s="16"/>
      <c r="B92" s="30">
        <v>0</v>
      </c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>
        <f t="shared" si="15"/>
        <v>0</v>
      </c>
    </row>
    <row r="93" spans="1:18" ht="15.75" thickBot="1" x14ac:dyDescent="0.3">
      <c r="A93" s="20" t="s">
        <v>76</v>
      </c>
      <c r="B93" s="52">
        <f>+B78+B91</f>
        <v>256643180</v>
      </c>
      <c r="C93" s="52">
        <f>+C78+C91</f>
        <v>0</v>
      </c>
      <c r="D93" s="52">
        <f>+D78+D91</f>
        <v>11797265.85</v>
      </c>
      <c r="E93" s="52">
        <f t="shared" ref="E93" si="16">+E78+E91</f>
        <v>0</v>
      </c>
      <c r="F93" s="52">
        <f>+F78+F91</f>
        <v>0</v>
      </c>
      <c r="G93" s="52">
        <f>+G78+G91</f>
        <v>0</v>
      </c>
      <c r="H93" s="52"/>
      <c r="I93" s="52"/>
      <c r="J93" s="52"/>
      <c r="K93" s="52"/>
      <c r="L93" s="52"/>
      <c r="M93" s="52"/>
      <c r="N93" s="52"/>
      <c r="O93" s="52"/>
      <c r="P93" s="52">
        <f>D93+E93</f>
        <v>11797265.85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</row>
    <row r="96" spans="1:18" x14ac:dyDescent="0.25">
      <c r="A96" s="1" t="s">
        <v>82</v>
      </c>
      <c r="G96" s="6"/>
    </row>
    <row r="97" spans="1:16" x14ac:dyDescent="0.25">
      <c r="A97" s="1" t="s">
        <v>83</v>
      </c>
    </row>
    <row r="98" spans="1:16" x14ac:dyDescent="0.25">
      <c r="A98" s="1" t="s">
        <v>84</v>
      </c>
    </row>
    <row r="99" spans="1:16" x14ac:dyDescent="0.25">
      <c r="A99" s="1" t="s">
        <v>85</v>
      </c>
    </row>
    <row r="100" spans="1:16" x14ac:dyDescent="0.25">
      <c r="A100" s="1" t="s">
        <v>89</v>
      </c>
    </row>
    <row r="101" spans="1:16" x14ac:dyDescent="0.25">
      <c r="A101" s="1"/>
    </row>
    <row r="102" spans="1:16" x14ac:dyDescent="0.25">
      <c r="A102" s="1"/>
    </row>
    <row r="103" spans="1:16" x14ac:dyDescent="0.25">
      <c r="A103" s="1" t="s">
        <v>116</v>
      </c>
      <c r="B103" s="4" t="s">
        <v>115</v>
      </c>
      <c r="E103" s="69" t="s">
        <v>114</v>
      </c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5">
      <c r="A104" s="23" t="s">
        <v>111</v>
      </c>
      <c r="B104" s="68" t="s">
        <v>105</v>
      </c>
      <c r="C104" s="68"/>
      <c r="D104" s="53"/>
      <c r="E104" s="68" t="s">
        <v>106</v>
      </c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x14ac:dyDescent="0.25">
      <c r="A105" s="1" t="s">
        <v>112</v>
      </c>
      <c r="B105" s="69" t="s">
        <v>107</v>
      </c>
      <c r="C105" s="69"/>
      <c r="D105" s="54"/>
      <c r="E105" s="69" t="s">
        <v>108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5">
      <c r="A106" s="1" t="s">
        <v>113</v>
      </c>
      <c r="B106" s="69" t="s">
        <v>109</v>
      </c>
      <c r="C106" s="69"/>
      <c r="D106" s="54"/>
      <c r="E106" s="69" t="s">
        <v>110</v>
      </c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</row>
    <row r="108" spans="1:16" x14ac:dyDescent="0.25">
      <c r="A108" s="1"/>
    </row>
    <row r="109" spans="1:16" x14ac:dyDescent="0.25">
      <c r="A109" s="1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</sheetData>
  <mergeCells count="12">
    <mergeCell ref="E104:P104"/>
    <mergeCell ref="E105:P105"/>
    <mergeCell ref="E106:P106"/>
    <mergeCell ref="E103:P103"/>
    <mergeCell ref="B104:C104"/>
    <mergeCell ref="B105:C105"/>
    <mergeCell ref="B106:C106"/>
    <mergeCell ref="A5:P5"/>
    <mergeCell ref="A6:P6"/>
    <mergeCell ref="A7:P7"/>
    <mergeCell ref="A8:P8"/>
    <mergeCell ref="A9:P9"/>
  </mergeCells>
  <printOptions horizontalCentered="1"/>
  <pageMargins left="0" right="0" top="0.39370078740157483" bottom="0" header="0.31496062992125984" footer="0.31496062992125984"/>
  <pageSetup scale="83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</cp:lastModifiedBy>
  <cp:revision/>
  <cp:lastPrinted>2024-02-12T18:52:37Z</cp:lastPrinted>
  <dcterms:created xsi:type="dcterms:W3CDTF">2018-04-17T18:57:16Z</dcterms:created>
  <dcterms:modified xsi:type="dcterms:W3CDTF">2024-02-23T15:36:22Z</dcterms:modified>
</cp:coreProperties>
</file>